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1600" windowHeight="955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Sheet1!$A$2:$J$14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<sst xmlns="http://schemas.openxmlformats.org/spreadsheetml/2006/main" count="36" uniqueCount="34">
  <si>
    <t>2026年上半年云南农业职业技术学院公开招聘人员（硕士）综合成绩汇总表</t>
  </si>
  <si>
    <t>序号</t>
  </si>
  <si>
    <t>报考岗位</t>
  </si>
  <si>
    <t>报考岗位代码</t>
  </si>
  <si>
    <t>准考证号</t>
  </si>
  <si>
    <t>笔试成绩</t>
  </si>
  <si>
    <t>笔试排名</t>
  </si>
  <si>
    <t>面试成绩</t>
  </si>
  <si>
    <t>面试排名</t>
  </si>
  <si>
    <t>综合成绩</t>
  </si>
  <si>
    <t>综合成绩排名</t>
  </si>
  <si>
    <t>是否进入下一环节</t>
  </si>
  <si>
    <t>专业技术岗位
（专任教师）</t>
  </si>
  <si>
    <t>15398036001000001</t>
  </si>
  <si>
    <t>2153970501017</t>
  </si>
  <si>
    <t>2153970506101</t>
  </si>
  <si>
    <t>2153970501930</t>
  </si>
  <si>
    <t>专业技术岗位
（“双师型”教师岗位）</t>
  </si>
  <si>
    <t>15398036001000002</t>
  </si>
  <si>
    <t>3153970400606</t>
  </si>
  <si>
    <t>3153970401825</t>
  </si>
  <si>
    <t>15398036001000003</t>
  </si>
  <si>
    <t>3153970402501</t>
  </si>
  <si>
    <t>专业技术岗位
（专职辅导员）</t>
  </si>
  <si>
    <t>15398036001000004</t>
  </si>
  <si>
    <t>1153991004316</t>
  </si>
  <si>
    <t>1153991009220</t>
  </si>
  <si>
    <t>1153991001415</t>
  </si>
  <si>
    <t>15398036001000005</t>
  </si>
  <si>
    <t>1153991004624</t>
  </si>
  <si>
    <t>1153991006524</t>
  </si>
  <si>
    <t>否</t>
  </si>
  <si>
    <t>1153991005919</t>
  </si>
  <si>
    <t>备注：综合成绩=笔试成绩/3*50%+面试成绩*50%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</si>
</sst>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0_ "/>
  </numFmts>
  <fonts count="34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1"/>
      <name val="宋体"/>
      <charset val="134"/>
      <scheme val="minor"/>
    </font>
    <font>
      <sz val="11"/>
      <color theme="1"/>
      <name val="Times New Roman"/>
      <charset val="134"/>
    </font>
    <font>
      <sz val="20"/>
      <color theme="1"/>
      <name val="方正小标宋_GBK"/>
      <charset val="134"/>
    </font>
    <font>
      <sz val="14"/>
      <color theme="1"/>
      <name val="方正黑体_GBK"/>
      <charset val="134"/>
    </font>
    <font>
      <sz val="14"/>
      <name val="方正黑体_GBK"/>
      <charset val="134"/>
    </font>
    <font>
      <sz val="14"/>
      <color theme="1"/>
      <name val="Times New Roman"/>
      <charset val="134"/>
    </font>
    <font>
      <b/>
      <sz val="14"/>
      <name val="方正仿宋_GBK"/>
      <charset val="134"/>
    </font>
    <font>
      <sz val="14"/>
      <color theme="1"/>
      <name val="Times New Roman"/>
      <charset val="0"/>
    </font>
    <font>
      <sz val="14"/>
      <color indexed="8"/>
      <name val="Times New Roman"/>
      <charset val="134"/>
    </font>
    <font>
      <sz val="14"/>
      <name val="Times New Roman"/>
      <charset val="0"/>
    </font>
    <font>
      <b/>
      <sz val="14"/>
      <color theme="1"/>
      <name val="Times New Roman"/>
      <charset val="134"/>
    </font>
    <font>
      <b/>
      <sz val="14"/>
      <color theme="1"/>
      <name val="方正仿宋_GBK"/>
      <charset val="134"/>
    </font>
    <font>
      <b/>
      <sz val="14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8" applyNumberFormat="0" applyAlignment="0" applyProtection="0">
      <alignment vertical="center"/>
    </xf>
    <xf numFmtId="0" fontId="24" fillId="4" borderId="9" applyNumberFormat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5" borderId="10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>
      <alignment vertical="center"/>
    </xf>
    <xf numFmtId="0" fontId="0" fillId="0" borderId="0" xfId="0" applyFill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176" fontId="11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177" fontId="12" fillId="0" borderId="1" xfId="0" applyNumberFormat="1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 quotePrefix="1">
      <alignment horizontal="center" vertical="center"/>
    </xf>
    <xf numFmtId="0" fontId="10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K15"/>
  <sheetViews>
    <sheetView tabSelected="1" topLeftCell="A5" workbookViewId="0">
      <selection activeCell="G10" sqref="G10"/>
    </sheetView>
  </sheetViews>
  <sheetFormatPr defaultColWidth="9" defaultRowHeight="13.85"/>
  <cols>
    <col min="1" max="1" width="7.13274336283186" customWidth="1"/>
    <col min="2" max="2" width="34.5840707964602" style="3" customWidth="1"/>
    <col min="3" max="3" width="22.9646017699115" customWidth="1"/>
    <col min="4" max="4" width="18.787610619469" customWidth="1"/>
    <col min="5" max="5" width="12.5044247787611" style="4" customWidth="1"/>
    <col min="6" max="6" width="12.3716814159292" style="5" customWidth="1"/>
    <col min="7" max="7" width="13.5044247787611" customWidth="1"/>
    <col min="8" max="8" width="13.5044247787611" style="5" customWidth="1"/>
    <col min="9" max="9" width="13.5044247787611" customWidth="1"/>
    <col min="10" max="10" width="15.4690265486726" style="5" customWidth="1"/>
    <col min="11" max="11" width="12.0265486725664" style="6" customWidth="1"/>
  </cols>
  <sheetData>
    <row r="1" s="1" customFormat="1" ht="63" customHeight="1" spans="1:11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</row>
    <row r="2" s="2" customFormat="1" ht="47" customHeight="1" spans="1:11">
      <c r="A2" s="8" t="s">
        <v>1</v>
      </c>
      <c r="B2" s="9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23" t="s">
        <v>11</v>
      </c>
    </row>
    <row r="3" s="1" customFormat="1" ht="40" customHeight="1" spans="1:11">
      <c r="A3" s="10">
        <v>1</v>
      </c>
      <c r="B3" s="11" t="s">
        <v>12</v>
      </c>
      <c r="C3" s="25" t="s">
        <v>13</v>
      </c>
      <c r="D3" s="13" t="s">
        <v>14</v>
      </c>
      <c r="E3" s="14">
        <v>217.5</v>
      </c>
      <c r="F3" s="15">
        <v>1</v>
      </c>
      <c r="G3" s="16">
        <v>83.7</v>
      </c>
      <c r="H3" s="15">
        <f>RANK(G3,$G$3:$G$5,0)</f>
        <v>1</v>
      </c>
      <c r="I3" s="16">
        <f>E3/3*0.5+G3*0.5</f>
        <v>78.1</v>
      </c>
      <c r="J3" s="15">
        <f>RANK(I3,I$3:I$5,0)</f>
        <v>1</v>
      </c>
      <c r="K3" s="24" t="str">
        <f>IF(J3=1,"是","否")</f>
        <v>是</v>
      </c>
    </row>
    <row r="4" s="1" customFormat="1" ht="40" customHeight="1" spans="1:11">
      <c r="A4" s="10">
        <v>2</v>
      </c>
      <c r="B4" s="17"/>
      <c r="C4" s="12"/>
      <c r="D4" s="26" t="s">
        <v>15</v>
      </c>
      <c r="E4" s="14">
        <v>216</v>
      </c>
      <c r="F4" s="15">
        <v>2</v>
      </c>
      <c r="G4" s="16">
        <v>81.5</v>
      </c>
      <c r="H4" s="15">
        <f t="shared" ref="H3:H6" si="0">RANK(G4,$G$3:$G$5,0)</f>
        <v>2</v>
      </c>
      <c r="I4" s="16">
        <f>E4/3*0.5+G4*0.5</f>
        <v>76.75</v>
      </c>
      <c r="J4" s="15">
        <f>RANK(I4,I$3:I$5,0)</f>
        <v>2</v>
      </c>
      <c r="K4" s="24" t="str">
        <f t="shared" ref="K4:K12" si="1">IF(J4=1,"是","否")</f>
        <v>否</v>
      </c>
    </row>
    <row r="5" s="1" customFormat="1" ht="40" customHeight="1" spans="1:11">
      <c r="A5" s="10">
        <v>3</v>
      </c>
      <c r="B5" s="18"/>
      <c r="C5" s="12"/>
      <c r="D5" s="26" t="s">
        <v>16</v>
      </c>
      <c r="E5" s="14">
        <v>213.5</v>
      </c>
      <c r="F5" s="15">
        <v>3</v>
      </c>
      <c r="G5" s="16">
        <v>79.9</v>
      </c>
      <c r="H5" s="15">
        <f t="shared" si="0"/>
        <v>3</v>
      </c>
      <c r="I5" s="16">
        <f>E5/3*0.5+G5*0.5</f>
        <v>75.5333333333333</v>
      </c>
      <c r="J5" s="15">
        <f>RANK(I5,I$3:I$5,0)</f>
        <v>3</v>
      </c>
      <c r="K5" s="24" t="str">
        <f t="shared" si="1"/>
        <v>否</v>
      </c>
    </row>
    <row r="6" s="1" customFormat="1" ht="40" customHeight="1" spans="1:11">
      <c r="A6" s="10">
        <v>4</v>
      </c>
      <c r="B6" s="19" t="s">
        <v>17</v>
      </c>
      <c r="C6" s="12" t="s">
        <v>18</v>
      </c>
      <c r="D6" s="13" t="s">
        <v>19</v>
      </c>
      <c r="E6" s="14">
        <v>154</v>
      </c>
      <c r="F6" s="15">
        <v>1</v>
      </c>
      <c r="G6" s="16">
        <v>81.9</v>
      </c>
      <c r="H6" s="15">
        <f>RANK(G6,G$6:G$7,0)</f>
        <v>1</v>
      </c>
      <c r="I6" s="16">
        <f>E6/3*0.5+G6*0.5</f>
        <v>66.6166666666667</v>
      </c>
      <c r="J6" s="15">
        <f>RANK(I6,I$6:I$7,0)</f>
        <v>1</v>
      </c>
      <c r="K6" s="24" t="str">
        <f t="shared" si="1"/>
        <v>是</v>
      </c>
    </row>
    <row r="7" s="1" customFormat="1" ht="40" customHeight="1" spans="1:11">
      <c r="A7" s="10">
        <v>5</v>
      </c>
      <c r="B7" s="19"/>
      <c r="C7" s="12"/>
      <c r="D7" s="13" t="s">
        <v>20</v>
      </c>
      <c r="E7" s="14">
        <v>149</v>
      </c>
      <c r="F7" s="15">
        <v>2</v>
      </c>
      <c r="G7" s="16">
        <v>81.6</v>
      </c>
      <c r="H7" s="15">
        <f>RANK(G7,G$6:G$7,0)</f>
        <v>2</v>
      </c>
      <c r="I7" s="16">
        <f>E7/3*0.5+G7*0.5</f>
        <v>65.6333333333333</v>
      </c>
      <c r="J7" s="15">
        <f>RANK(I7,I$6:I$7,0)</f>
        <v>2</v>
      </c>
      <c r="K7" s="24" t="str">
        <f t="shared" si="1"/>
        <v>否</v>
      </c>
    </row>
    <row r="8" s="1" customFormat="1" ht="40" customHeight="1" spans="1:11">
      <c r="A8" s="10">
        <v>6</v>
      </c>
      <c r="B8" s="19" t="s">
        <v>17</v>
      </c>
      <c r="C8" s="12" t="s">
        <v>21</v>
      </c>
      <c r="D8" s="13" t="s">
        <v>22</v>
      </c>
      <c r="E8" s="14">
        <v>188.5</v>
      </c>
      <c r="F8" s="15">
        <v>1</v>
      </c>
      <c r="G8" s="16">
        <v>83.3</v>
      </c>
      <c r="H8" s="15">
        <f>RANK(G8,$G$6:$G$8,0)</f>
        <v>1</v>
      </c>
      <c r="I8" s="16">
        <f>E8/3*0.5+G8*0.5</f>
        <v>73.0666666666667</v>
      </c>
      <c r="J8" s="15">
        <f>RANK(I8,I$6:I$8,0)</f>
        <v>1</v>
      </c>
      <c r="K8" s="24" t="str">
        <f t="shared" si="1"/>
        <v>是</v>
      </c>
    </row>
    <row r="9" s="1" customFormat="1" ht="40" customHeight="1" spans="1:11">
      <c r="A9" s="10">
        <v>7</v>
      </c>
      <c r="B9" s="20" t="s">
        <v>23</v>
      </c>
      <c r="C9" s="12" t="s">
        <v>24</v>
      </c>
      <c r="D9" s="13" t="s">
        <v>25</v>
      </c>
      <c r="E9" s="14">
        <v>209</v>
      </c>
      <c r="F9" s="15">
        <v>1</v>
      </c>
      <c r="G9" s="16">
        <v>82.9</v>
      </c>
      <c r="H9" s="15">
        <f>RANK(G9,G$9:G$11,0)</f>
        <v>2</v>
      </c>
      <c r="I9" s="16">
        <f>E9/3*0.5+G9*0.5</f>
        <v>76.2833333333333</v>
      </c>
      <c r="J9" s="15">
        <f>RANK(I9,I$9:I$11,0)</f>
        <v>1</v>
      </c>
      <c r="K9" s="24" t="str">
        <f t="shared" si="1"/>
        <v>是</v>
      </c>
    </row>
    <row r="10" s="1" customFormat="1" ht="40" customHeight="1" spans="1:11">
      <c r="A10" s="10">
        <v>8</v>
      </c>
      <c r="B10" s="21"/>
      <c r="C10" s="12"/>
      <c r="D10" s="13" t="s">
        <v>26</v>
      </c>
      <c r="E10" s="14">
        <v>192</v>
      </c>
      <c r="F10" s="15">
        <v>2</v>
      </c>
      <c r="G10" s="15">
        <v>84.98</v>
      </c>
      <c r="H10" s="15">
        <f t="shared" ref="H9:H12" si="2">RANK(G10,$G$9:$G$11,0)</f>
        <v>1</v>
      </c>
      <c r="I10" s="16">
        <f>E10/3*0.5+G10*0.5</f>
        <v>74.49</v>
      </c>
      <c r="J10" s="15">
        <f>RANK(I10,I$9:I$11,0)</f>
        <v>2</v>
      </c>
      <c r="K10" s="24" t="str">
        <f t="shared" si="1"/>
        <v>否</v>
      </c>
    </row>
    <row r="11" s="1" customFormat="1" ht="40" customHeight="1" spans="1:11">
      <c r="A11" s="10">
        <v>9</v>
      </c>
      <c r="B11" s="21"/>
      <c r="C11" s="12"/>
      <c r="D11" s="13" t="s">
        <v>27</v>
      </c>
      <c r="E11" s="14">
        <v>184</v>
      </c>
      <c r="F11" s="15">
        <v>3</v>
      </c>
      <c r="G11" s="15">
        <v>79.56</v>
      </c>
      <c r="H11" s="15">
        <f t="shared" si="2"/>
        <v>3</v>
      </c>
      <c r="I11" s="16">
        <f>E11/3*0.5+G11*0.5</f>
        <v>70.4466666666667</v>
      </c>
      <c r="J11" s="15">
        <f>RANK(I11,I$9:I$11,0)</f>
        <v>3</v>
      </c>
      <c r="K11" s="24" t="str">
        <f t="shared" si="1"/>
        <v>否</v>
      </c>
    </row>
    <row r="12" s="1" customFormat="1" ht="40" customHeight="1" spans="1:11">
      <c r="A12" s="10">
        <v>10</v>
      </c>
      <c r="B12" s="22" t="s">
        <v>23</v>
      </c>
      <c r="C12" s="12" t="s">
        <v>28</v>
      </c>
      <c r="D12" s="13" t="s">
        <v>29</v>
      </c>
      <c r="E12" s="14">
        <v>234</v>
      </c>
      <c r="F12" s="15">
        <v>1</v>
      </c>
      <c r="G12" s="15">
        <v>87.83</v>
      </c>
      <c r="H12" s="15">
        <f>RANK(G12,G$12:G$14,0)</f>
        <v>1</v>
      </c>
      <c r="I12" s="16">
        <f>E12/3*0.5+G12*0.5</f>
        <v>82.915</v>
      </c>
      <c r="J12" s="15">
        <f>RANK(I12,I$12:I$14,0)</f>
        <v>1</v>
      </c>
      <c r="K12" s="24" t="str">
        <f>IF(J12=1,"是",IF(J12=2,"是","否"))</f>
        <v>是</v>
      </c>
    </row>
    <row r="13" s="1" customFormat="1" ht="40" customHeight="1" spans="1:11">
      <c r="A13" s="10">
        <v>11</v>
      </c>
      <c r="B13" s="22"/>
      <c r="C13" s="12"/>
      <c r="D13" s="13" t="s">
        <v>30</v>
      </c>
      <c r="E13" s="14">
        <v>197</v>
      </c>
      <c r="F13" s="15">
        <v>2</v>
      </c>
      <c r="G13" s="15">
        <v>84.22</v>
      </c>
      <c r="H13" s="15">
        <f>RANK(G13,$G$12:$G$14,0)</f>
        <v>2</v>
      </c>
      <c r="I13" s="16">
        <f>E13/3*0.5+G13*0.5</f>
        <v>74.9433333333333</v>
      </c>
      <c r="J13" s="15">
        <f>RANK(I13,I$12:I$14,0)</f>
        <v>2</v>
      </c>
      <c r="K13" s="24" t="s">
        <v>31</v>
      </c>
    </row>
    <row r="14" s="1" customFormat="1" ht="40" customHeight="1" spans="1:11">
      <c r="A14" s="10">
        <v>12</v>
      </c>
      <c r="B14" s="22"/>
      <c r="C14" s="12"/>
      <c r="D14" s="13" t="s">
        <v>32</v>
      </c>
      <c r="E14" s="14">
        <v>194.5</v>
      </c>
      <c r="F14" s="15">
        <v>3</v>
      </c>
      <c r="G14" s="15">
        <v>75.62</v>
      </c>
      <c r="H14" s="15">
        <f>RANK(G14,$G$12:$G$14,0)</f>
        <v>3</v>
      </c>
      <c r="I14" s="16">
        <f>E14/3*0.5+G14*0.5</f>
        <v>70.2266666666667</v>
      </c>
      <c r="J14" s="15">
        <f>RANK(I14,I$12:I$14,0)</f>
        <v>3</v>
      </c>
      <c r="K14" s="24" t="str">
        <f>IF(J14=1,"是",IF(J14=2,"是","否"))</f>
        <v>否</v>
      </c>
    </row>
    <row r="15" spans="1:1">
      <c r="A15" t="s">
        <v>33</v>
      </c>
    </row>
  </sheetData>
  <mergeCells count="9">
    <mergeCell ref="A1:K1"/>
    <mergeCell ref="B3:B5"/>
    <mergeCell ref="B6:B7"/>
    <mergeCell ref="B9:B11"/>
    <mergeCell ref="B12:B14"/>
    <mergeCell ref="C3:C5"/>
    <mergeCell ref="C6:C7"/>
    <mergeCell ref="C9:C11"/>
    <mergeCell ref="C12:C14"/>
  </mergeCells>
  <conditionalFormatting sqref="D3">
    <cfRule type="duplicateValues" dxfId="0" priority="12"/>
  </conditionalFormatting>
  <conditionalFormatting sqref="D4">
    <cfRule type="duplicateValues" dxfId="0" priority="11"/>
  </conditionalFormatting>
  <conditionalFormatting sqref="D5">
    <cfRule type="duplicateValues" dxfId="0" priority="10"/>
  </conditionalFormatting>
  <conditionalFormatting sqref="D6">
    <cfRule type="duplicateValues" dxfId="0" priority="9"/>
  </conditionalFormatting>
  <conditionalFormatting sqref="D7">
    <cfRule type="duplicateValues" dxfId="0" priority="8"/>
  </conditionalFormatting>
  <conditionalFormatting sqref="D8">
    <cfRule type="duplicateValues" dxfId="0" priority="7"/>
  </conditionalFormatting>
  <conditionalFormatting sqref="D9">
    <cfRule type="duplicateValues" dxfId="0" priority="6"/>
  </conditionalFormatting>
  <conditionalFormatting sqref="D10">
    <cfRule type="duplicateValues" dxfId="0" priority="5"/>
  </conditionalFormatting>
  <conditionalFormatting sqref="D11">
    <cfRule type="duplicateValues" dxfId="0" priority="4"/>
  </conditionalFormatting>
  <conditionalFormatting sqref="D12">
    <cfRule type="duplicateValues" dxfId="0" priority="3"/>
  </conditionalFormatting>
  <conditionalFormatting sqref="D13">
    <cfRule type="duplicateValues" dxfId="0" priority="2"/>
  </conditionalFormatting>
  <conditionalFormatting sqref="D14">
    <cfRule type="duplicateValues" dxfId="0" priority="1"/>
  </conditionalFormatting>
  <pageMargins left="0.275" right="0.196527777777778" top="0.275" bottom="0.196527777777778" header="0.984027777777778" footer="0.298611111111111"/>
  <pageSetup paperSize="9" scale="58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K3" sqref="K3:K53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K3" sqref="K3:K53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16282</cp:lastModifiedBy>
  <dcterms:created xsi:type="dcterms:W3CDTF">2022-07-12T08:33:00Z</dcterms:created>
  <dcterms:modified xsi:type="dcterms:W3CDTF">2026-06-06T08:31:59Z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77346250756D4DADB4AD2646D58C0EE1_13</vt:lpwstr>
  </property>
  <property fmtid="{D5CDD505-2E9C-101B-9397-08002B2CF9AE}" pid="3" name="KSOProductBuildVer">
    <vt:lpwstr>2052-12.1.0.21915</vt:lpwstr>
  </property>
</Properties>
</file>